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1"/>
  </bookViews>
  <sheets>
    <sheet name="表6.医保基金年度运行分析报告" sheetId="6" state="hidden" r:id="rId1"/>
    <sheet name="附件7.医保定点医疗机构总体情况表" sheetId="9" r:id="rId2"/>
    <sheet name="附件8.定点医疗机构职工医保服务情况表（职工）" sheetId="10" r:id="rId3"/>
    <sheet name="附件9.定点医疗机构职工医保服务情况表（居民）" sheetId="21" r:id="rId4"/>
  </sheets>
  <definedNames>
    <definedName name="_xlnm.Print_Area" localSheetId="0">表6.医保基金年度运行分析报告!$A$1:$C$16</definedName>
    <definedName name="_xlnm.Print_Area" localSheetId="1">附件7.医保定点医疗机构总体情况表!$A$1:$G$6</definedName>
    <definedName name="_xlnm.Print_Area" localSheetId="2">'附件8.定点医疗机构职工医保服务情况表（职工）'!$A$1:$O$10</definedName>
    <definedName name="_xlnm.Print_Area" localSheetId="3">'附件9.定点医疗机构职工医保服务情况表（居民）'!$A$1:$O$10</definedName>
  </definedNames>
  <calcPr calcId="144525"/>
</workbook>
</file>

<file path=xl/sharedStrings.xml><?xml version="1.0" encoding="utf-8"?>
<sst xmlns="http://schemas.openxmlformats.org/spreadsheetml/2006/main" count="83" uniqueCount="56">
  <si>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</si>
  <si>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</si>
  <si>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</si>
  <si>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</si>
  <si>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</si>
  <si>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</si>
  <si>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</si>
  <si>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</si>
  <si>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</si>
  <si>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</si>
  <si>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</si>
  <si>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</si>
  <si>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</si>
  <si>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</si>
  <si>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</si>
  <si>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</si>
  <si>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</si>
  <si>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</si>
  <si>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</si>
  <si>
    <t>附件7</t>
  </si>
  <si>
    <t>贵州省医保定点医疗机构总体情况表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</si>
  <si>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</si>
  <si>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</si>
  <si>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</si>
  <si>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</si>
  <si>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</si>
  <si>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</si>
  <si>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</si>
  <si>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t>贵州医科大学第三附属医院</t>
  </si>
  <si>
    <t>非营利性</t>
  </si>
  <si>
    <t>预防保健科，/全科医疗科，/内科;呼吸内科专业;消化内科专业;神经内科专业;心血管内科专业;血液内科专业;肾病学专业;内分泌专业;免疫学专业(风湿免疫科);老年病专业外科:普通外科专业;神经外科专业;骨科专业;泌尿外科专业;胸外科专业;心脏大血管外科专业;烧伤科专业;整形外科专业，/妇产科:妇科专业;产科专业:计划生育专业;优生学专业/妇女保健科，/儿科;新生儿专业/眼科 /耳鼻咽喉科/口腔科:牙体牙髓病专业;牙周病专业;口腔粘膜病专业;口腔领面外科专业，/皮肤科;皮肤病专业;性传播疾病专业/精神科;精神病专业;精神卫生专业:药物依赖专业;精神康复专业;社区防治专业:临床心理专业，/传染科;肠道传染病专业;呼吸道传染病专业;肝炎专业/结核病科 /肿瘤科/急诊医学科，/康复医学科/职业病科 /麻醉科 /疼痛科 /重症医学科/医学检验科;临床体液、血液专业临床微生物学专业;临床化学检验专业;临床免疫、血清学专业/病理科/医学影像科;X线诊断专业:CT诊断专业;磁共振成像诊断专业;超声诊断专业;心电诊断专业;介入放射学专业，/中医科;内科专业;针负科专业，/中西医结合科血液透析室*****缘</t>
  </si>
  <si>
    <t>正常</t>
  </si>
  <si>
    <t>是</t>
  </si>
  <si>
    <t>附件8</t>
  </si>
  <si>
    <t>贵州省医保定点医疗机构医保服务情况表</t>
  </si>
  <si>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022年</t>
    </r>
    <r>
      <rPr>
        <b/>
        <sz val="12"/>
        <rFont val="宋体"/>
        <charset val="134"/>
        <scheme val="minor"/>
      </rPr>
      <t>职工医疗保险</t>
    </r>
  </si>
  <si>
    <t>门诊</t>
  </si>
  <si>
    <t>住院</t>
  </si>
  <si>
    <t>就诊人次
（人次）</t>
  </si>
  <si>
    <t>费用支出合计
（万元）</t>
  </si>
  <si>
    <t>费用支出合计   （万元）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</si>
  <si>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</si>
  <si>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</si>
  <si>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</si>
  <si>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</si>
  <si>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</si>
  <si>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</si>
  <si>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</si>
  <si>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</si>
  <si>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</si>
  <si>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</si>
  <si>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</si>
  <si>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个人支付
（万元）</t>
  </si>
  <si>
    <t>附件9</t>
  </si>
  <si>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022年</t>
    </r>
    <r>
      <rPr>
        <b/>
        <sz val="12"/>
        <rFont val="宋体"/>
        <charset val="134"/>
        <scheme val="minor"/>
      </rPr>
      <t>城乡居民医疗保险</t>
    </r>
  </si>
  <si>
    <t>费用
（万元）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</si>
</sst>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仿宋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view="pageBreakPreview" zoomScaleNormal="110" topLeftCell="A4" workbookViewId="0">
      <selection activeCell="B13" sqref="B13:B14"/>
    </sheetView>
  </sheetViews>
  <sheetFormatPr defaultColWidth="8.875" defaultRowHeight="13.5"/>
  <cols>
    <col min="1" max="1" width="45.875" style="2" customWidth="1"/>
    <col min="2" max="3" width="33.5" style="2" customWidth="1"/>
    <col min="4" max="16367" width="8.875" style="2"/>
  </cols>
  <sheetData>
    <row r="1" ht="63" customHeight="1" spans="1:16384">
      <c r="A1" s="3" t="s">
        <v>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ht="33" customHeight="1" spans="1:3">
      <c r="A2" s="4" t="s">
        <v>1</v>
      </c>
      <c r="B2" s="4"/>
      <c r="C2" s="4"/>
    </row>
    <row r="3" ht="35.1" customHeight="1" spans="1:16367">
      <c r="A3" s="2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ht="35.1" customHeight="1" spans="1:16367">
      <c r="A4" s="10" t="s">
        <v>3</v>
      </c>
      <c r="B4" s="32" t="s">
        <v>4</v>
      </c>
      <c r="C4" s="33" t="s">
        <v>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</row>
    <row r="5" s="1" customFormat="1" ht="44.1" customHeight="1" spans="1:3">
      <c r="A5" s="10"/>
      <c r="B5" s="32"/>
      <c r="C5" s="33" t="s">
        <v>6</v>
      </c>
    </row>
    <row r="6" ht="44.1" customHeight="1" spans="1:3">
      <c r="A6" s="10"/>
      <c r="B6" s="32"/>
      <c r="C6" s="33" t="s">
        <v>7</v>
      </c>
    </row>
    <row r="7" ht="44.1" customHeight="1" spans="1:3">
      <c r="A7" s="10"/>
      <c r="B7" s="32" t="s">
        <v>8</v>
      </c>
      <c r="C7" s="33" t="s">
        <v>5</v>
      </c>
    </row>
    <row r="8" ht="44.1" customHeight="1" spans="1:3">
      <c r="A8" s="10"/>
      <c r="B8" s="32"/>
      <c r="C8" s="33" t="s">
        <v>6</v>
      </c>
    </row>
    <row r="9" ht="44.1" customHeight="1" spans="1:3">
      <c r="A9" s="10"/>
      <c r="B9" s="32"/>
      <c r="C9" s="33" t="s">
        <v>9</v>
      </c>
    </row>
    <row r="10" ht="44.1" customHeight="1" spans="1:3">
      <c r="A10" s="10"/>
      <c r="B10" s="32" t="s">
        <v>10</v>
      </c>
      <c r="C10" s="33"/>
    </row>
    <row r="11" ht="44.1" customHeight="1" spans="1:3">
      <c r="A11" s="10" t="s">
        <v>11</v>
      </c>
      <c r="B11" s="34" t="s">
        <v>12</v>
      </c>
      <c r="C11" s="35"/>
    </row>
    <row r="12" ht="44.1" customHeight="1" spans="1:3">
      <c r="A12" s="10"/>
      <c r="B12" s="34" t="s">
        <v>13</v>
      </c>
      <c r="C12" s="35"/>
    </row>
    <row r="13" ht="44.1" customHeight="1" spans="1:3">
      <c r="A13" s="10"/>
      <c r="B13" s="34" t="s">
        <v>14</v>
      </c>
      <c r="C13" s="33" t="s">
        <v>15</v>
      </c>
    </row>
    <row r="14" ht="48.95" customHeight="1" spans="1:3">
      <c r="A14" s="10"/>
      <c r="B14" s="34"/>
      <c r="C14" s="33" t="s">
        <v>16</v>
      </c>
    </row>
    <row r="15" ht="45" customHeight="1" spans="1:3">
      <c r="A15" s="10"/>
      <c r="B15" s="34" t="s">
        <v>17</v>
      </c>
      <c r="C15" s="35"/>
    </row>
    <row r="16" ht="36.95" customHeight="1" spans="1:3">
      <c r="A16" s="36" t="s">
        <v>18</v>
      </c>
      <c r="B16" s="36"/>
      <c r="C16" s="36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rintOptions horizontalCentered="1" verticalCentered="1"/>
  <pageMargins left="0.15625" right="0.118055555555556" top="0.275" bottom="0.196527777777778" header="0.196527777777778" footer="0.118055555555556"/>
  <pageSetup paperSize="9" scale="8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10" workbookViewId="0">
      <selection activeCell="G5" sqref="G5"/>
    </sheetView>
  </sheetViews>
  <sheetFormatPr defaultColWidth="8.875" defaultRowHeight="13.5" outlineLevelRow="5" outlineLevelCol="6"/>
  <cols>
    <col min="1" max="1" width="24.875" style="2" customWidth="1"/>
    <col min="2" max="2" width="15.125" style="2" customWidth="1"/>
    <col min="3" max="3" width="16.875" style="2" customWidth="1"/>
    <col min="4" max="4" width="50.125" style="2" customWidth="1"/>
    <col min="5" max="5" width="15.75" style="2" customWidth="1"/>
    <col min="6" max="6" width="18.75" style="2" customWidth="1"/>
    <col min="7" max="7" width="20.75" style="2" customWidth="1"/>
    <col min="8" max="16384" width="8.875" style="2"/>
  </cols>
  <sheetData>
    <row r="1" ht="33.95" customHeight="1" spans="1:1">
      <c r="A1" s="3" t="s">
        <v>19</v>
      </c>
    </row>
    <row r="2" ht="33" customHeight="1" spans="1:7">
      <c r="A2" s="4" t="s">
        <v>20</v>
      </c>
      <c r="B2" s="4"/>
      <c r="C2" s="4"/>
      <c r="D2" s="4"/>
      <c r="E2" s="4"/>
      <c r="F2" s="4"/>
      <c r="G2" s="4"/>
    </row>
    <row r="3" customFormat="1" ht="33" customHeight="1" spans="1:7">
      <c r="A3" s="2" t="s">
        <v>2</v>
      </c>
      <c r="B3" s="25"/>
      <c r="C3" s="2"/>
      <c r="D3" s="2"/>
      <c r="E3" s="2"/>
      <c r="G3" s="2"/>
    </row>
    <row r="4" s="1" customFormat="1" ht="45" customHeight="1" spans="1:7">
      <c r="A4" s="10" t="s">
        <v>21</v>
      </c>
      <c r="B4" s="10" t="s">
        <v>22</v>
      </c>
      <c r="C4" s="18" t="s">
        <v>23</v>
      </c>
      <c r="D4" s="18" t="s">
        <v>24</v>
      </c>
      <c r="E4" s="26" t="s">
        <v>25</v>
      </c>
      <c r="F4" s="18" t="s">
        <v>26</v>
      </c>
      <c r="G4" s="18" t="s">
        <v>27</v>
      </c>
    </row>
    <row r="5" ht="222" customHeight="1" spans="1:7">
      <c r="A5" s="27" t="s">
        <v>28</v>
      </c>
      <c r="B5" s="28" t="s">
        <v>29</v>
      </c>
      <c r="C5" s="29">
        <v>850</v>
      </c>
      <c r="D5" s="30" t="s">
        <v>30</v>
      </c>
      <c r="E5" s="31" t="s">
        <v>31</v>
      </c>
      <c r="F5" s="27" t="s">
        <v>32</v>
      </c>
      <c r="G5" s="27" t="s">
        <v>32</v>
      </c>
    </row>
    <row r="6" ht="27" customHeight="1" spans="2:2">
      <c r="B6" s="25"/>
    </row>
  </sheetData>
  <mergeCells count="1">
    <mergeCell ref="A2:G2"/>
  </mergeCells>
  <dataValidations count="3">
    <dataValidation type="list" allowBlank="1" showInputMessage="1" showErrorMessage="1" sqref="B5">
      <formula1>"营利性,非营利性"</formula1>
    </dataValidation>
    <dataValidation type="list" allowBlank="1" showInputMessage="1" showErrorMessage="1" sqref="E5">
      <formula1>"正常,暂停,解除"</formula1>
    </dataValidation>
    <dataValidation type="list" allowBlank="1" showInputMessage="1" showErrorMessage="1" sqref="F5 G5">
      <formula1>"是,否"</formula1>
    </dataValidation>
  </dataValidations>
  <printOptions horizontalCentered="1" verticalCentered="1"/>
  <pageMargins left="0.15625" right="0.118055555555556" top="0.275" bottom="0.196527777777778" header="0.196527777777778" footer="0.118055555555556"/>
  <pageSetup paperSize="9" scale="91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view="pageBreakPreview" zoomScaleNormal="110" workbookViewId="0">
      <selection activeCell="F13" sqref="F13"/>
    </sheetView>
  </sheetViews>
  <sheetFormatPr defaultColWidth="8.875" defaultRowHeight="13.5"/>
  <cols>
    <col min="1" max="4" width="16.125" style="2" customWidth="1"/>
    <col min="5" max="5" width="16.875" style="2" customWidth="1"/>
    <col min="6" max="7" width="16.25" style="2" customWidth="1"/>
    <col min="8" max="8" width="14.25" style="2" customWidth="1"/>
    <col min="9" max="9" width="14.5" style="2" customWidth="1"/>
    <col min="10" max="10" width="12.25" style="2" customWidth="1"/>
    <col min="11" max="11" width="15.75" style="2" customWidth="1"/>
    <col min="12" max="12" width="15.375" style="2" customWidth="1"/>
    <col min="13" max="13" width="11.5" style="2" customWidth="1"/>
    <col min="14" max="14" width="9.75" style="2" customWidth="1"/>
    <col min="15" max="15" width="11.25" style="2" customWidth="1"/>
    <col min="16" max="16380" width="8.875" style="2"/>
  </cols>
  <sheetData>
    <row r="1" ht="18.95" customHeight="1" spans="1:4">
      <c r="A1" s="3" t="s">
        <v>33</v>
      </c>
      <c r="B1" s="3"/>
      <c r="C1" s="3"/>
      <c r="D1" s="3"/>
    </row>
    <row r="2" ht="32.1" customHeight="1" spans="1: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5.1" customHeight="1" spans="1:12">
      <c r="A3" s="2" t="s">
        <v>2</v>
      </c>
      <c r="B3" s="2"/>
      <c r="C3" s="2"/>
      <c r="D3" s="2"/>
      <c r="E3" s="2"/>
      <c r="G3" s="2"/>
      <c r="J3" s="2"/>
      <c r="L3" s="2"/>
    </row>
    <row r="4" customFormat="1" ht="35.1" customHeight="1" spans="1:15">
      <c r="A4" s="5" t="s">
        <v>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1" customFormat="1" ht="48" customHeight="1" spans="1:15">
      <c r="A5" s="7" t="s">
        <v>36</v>
      </c>
      <c r="B5" s="8"/>
      <c r="C5" s="8"/>
      <c r="D5" s="9"/>
      <c r="E5" s="9"/>
      <c r="F5" s="9"/>
      <c r="G5" s="10" t="s">
        <v>37</v>
      </c>
      <c r="H5" s="10"/>
      <c r="I5" s="10"/>
      <c r="J5" s="10"/>
      <c r="K5" s="10"/>
      <c r="L5" s="10"/>
      <c r="M5" s="10"/>
      <c r="N5" s="10"/>
      <c r="O5" s="10"/>
    </row>
    <row r="6" ht="24.95" customHeight="1" spans="1:15">
      <c r="A6" s="11" t="s">
        <v>38</v>
      </c>
      <c r="B6" s="12"/>
      <c r="C6" s="13"/>
      <c r="D6" s="11" t="s">
        <v>39</v>
      </c>
      <c r="E6" s="14"/>
      <c r="F6" s="15"/>
      <c r="G6" s="16" t="s">
        <v>40</v>
      </c>
      <c r="H6" s="10" t="s">
        <v>41</v>
      </c>
      <c r="I6" s="10"/>
      <c r="J6" s="10"/>
      <c r="K6" s="10" t="s">
        <v>42</v>
      </c>
      <c r="L6" s="10"/>
      <c r="M6" s="18" t="s">
        <v>43</v>
      </c>
      <c r="N6" s="18" t="s">
        <v>44</v>
      </c>
      <c r="O6" s="18" t="s">
        <v>45</v>
      </c>
    </row>
    <row r="7" ht="33.95" customHeight="1" spans="1:15">
      <c r="A7" s="17"/>
      <c r="B7" s="18" t="s">
        <v>46</v>
      </c>
      <c r="C7" s="19" t="s">
        <v>47</v>
      </c>
      <c r="D7" s="17"/>
      <c r="E7" s="20" t="s">
        <v>46</v>
      </c>
      <c r="F7" s="20" t="s">
        <v>47</v>
      </c>
      <c r="G7" s="18"/>
      <c r="H7" s="18" t="s">
        <v>48</v>
      </c>
      <c r="I7" s="18" t="s">
        <v>49</v>
      </c>
      <c r="J7" s="18" t="s">
        <v>50</v>
      </c>
      <c r="K7" s="18" t="s">
        <v>51</v>
      </c>
      <c r="L7" s="18" t="s">
        <v>52</v>
      </c>
      <c r="M7" s="10"/>
      <c r="N7" s="18"/>
      <c r="O7" s="18"/>
    </row>
    <row r="8" ht="36" customHeight="1" spans="1:1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</row>
    <row r="9" ht="60" customHeight="1" spans="1:15">
      <c r="A9" s="22">
        <v>49245</v>
      </c>
      <c r="B9" s="22">
        <v>31558</v>
      </c>
      <c r="C9" s="22">
        <v>17687</v>
      </c>
      <c r="D9" s="24">
        <f>13212662/10000</f>
        <v>1321.2662</v>
      </c>
      <c r="E9" s="24">
        <f>3914145/10000</f>
        <v>391.4145</v>
      </c>
      <c r="F9" s="24">
        <f>9298517/10000</f>
        <v>929.8517</v>
      </c>
      <c r="G9" s="24">
        <f>46235758/10000</f>
        <v>4623.5758</v>
      </c>
      <c r="H9" s="24">
        <f>12867558.92/10000</f>
        <v>1286.755892</v>
      </c>
      <c r="I9" s="24">
        <f>4241369.2/10000</f>
        <v>424.13692</v>
      </c>
      <c r="J9" s="24">
        <f>12342498.14/10000</f>
        <v>1234.249814</v>
      </c>
      <c r="K9" s="24">
        <f>37021874/10000</f>
        <v>3702.1874</v>
      </c>
      <c r="L9" s="24">
        <f>9213884/10000</f>
        <v>921.3884</v>
      </c>
      <c r="M9" s="22">
        <v>5060</v>
      </c>
      <c r="N9" s="22">
        <v>12</v>
      </c>
      <c r="O9" s="24">
        <f>9137/10000</f>
        <v>0.9137</v>
      </c>
    </row>
    <row r="10" ht="24.95" customHeight="1" spans="6:6">
      <c r="F10"/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25" right="0.118055555555556" top="0.275" bottom="0.196527777777778" header="0.196527777777778" footer="0.118055555555556"/>
  <pageSetup paperSize="9" scale="67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view="pageBreakPreview" zoomScaleNormal="110" workbookViewId="0">
      <selection activeCell="F15" sqref="F15"/>
    </sheetView>
  </sheetViews>
  <sheetFormatPr defaultColWidth="8.875" defaultRowHeight="13.5"/>
  <cols>
    <col min="1" max="4" width="16.125" style="2" customWidth="1"/>
    <col min="5" max="5" width="16.875" style="2" customWidth="1"/>
    <col min="6" max="7" width="16.25" style="2" customWidth="1"/>
    <col min="8" max="8" width="14.25" style="2" customWidth="1"/>
    <col min="9" max="9" width="14.5" style="2" customWidth="1"/>
    <col min="10" max="10" width="12.25" style="2" customWidth="1"/>
    <col min="11" max="11" width="15.75" style="2" customWidth="1"/>
    <col min="12" max="12" width="15.375" style="2" customWidth="1"/>
    <col min="13" max="13" width="11.5" style="2" customWidth="1"/>
    <col min="14" max="14" width="9.75" style="2" customWidth="1"/>
    <col min="15" max="15" width="11.25" style="2" customWidth="1"/>
    <col min="16" max="16380" width="8.875" style="2"/>
  </cols>
  <sheetData>
    <row r="1" ht="32.1" customHeight="1" spans="1:4">
      <c r="A1" s="3" t="s">
        <v>53</v>
      </c>
      <c r="B1" s="3"/>
      <c r="C1" s="3"/>
      <c r="D1" s="3"/>
    </row>
    <row r="2" ht="33" customHeight="1" spans="1: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5.1" customHeight="1" spans="1:12">
      <c r="A3" s="2" t="s">
        <v>2</v>
      </c>
      <c r="B3" s="2"/>
      <c r="C3" s="2"/>
      <c r="D3" s="2"/>
      <c r="E3" s="2"/>
      <c r="G3" s="2"/>
      <c r="J3" s="2"/>
      <c r="L3" s="2"/>
    </row>
    <row r="4" customFormat="1" ht="35.1" customHeight="1" spans="1:15">
      <c r="A4" s="5" t="s">
        <v>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1" customFormat="1" ht="48" customHeight="1" spans="1:15">
      <c r="A5" s="7" t="s">
        <v>36</v>
      </c>
      <c r="B5" s="8"/>
      <c r="C5" s="8"/>
      <c r="D5" s="9"/>
      <c r="E5" s="9"/>
      <c r="F5" s="9"/>
      <c r="G5" s="10" t="s">
        <v>37</v>
      </c>
      <c r="H5" s="10"/>
      <c r="I5" s="10"/>
      <c r="J5" s="10"/>
      <c r="K5" s="10"/>
      <c r="L5" s="10"/>
      <c r="M5" s="10"/>
      <c r="N5" s="10"/>
      <c r="O5" s="10"/>
    </row>
    <row r="6" ht="24.95" customHeight="1" spans="1:15">
      <c r="A6" s="11" t="s">
        <v>38</v>
      </c>
      <c r="B6" s="12"/>
      <c r="C6" s="13"/>
      <c r="D6" s="11" t="s">
        <v>55</v>
      </c>
      <c r="E6" s="14"/>
      <c r="F6" s="15"/>
      <c r="G6" s="16" t="s">
        <v>55</v>
      </c>
      <c r="H6" s="10" t="s">
        <v>41</v>
      </c>
      <c r="I6" s="10"/>
      <c r="J6" s="10"/>
      <c r="K6" s="10" t="s">
        <v>42</v>
      </c>
      <c r="L6" s="10"/>
      <c r="M6" s="18" t="s">
        <v>43</v>
      </c>
      <c r="N6" s="18" t="s">
        <v>44</v>
      </c>
      <c r="O6" s="18" t="s">
        <v>45</v>
      </c>
    </row>
    <row r="7" ht="33.95" customHeight="1" spans="1:15">
      <c r="A7" s="17"/>
      <c r="B7" s="18" t="s">
        <v>46</v>
      </c>
      <c r="C7" s="19" t="s">
        <v>47</v>
      </c>
      <c r="D7" s="17"/>
      <c r="E7" s="20" t="s">
        <v>46</v>
      </c>
      <c r="F7" s="20" t="s">
        <v>47</v>
      </c>
      <c r="G7" s="18"/>
      <c r="H7" s="18" t="s">
        <v>48</v>
      </c>
      <c r="I7" s="18" t="s">
        <v>49</v>
      </c>
      <c r="J7" s="18" t="s">
        <v>50</v>
      </c>
      <c r="K7" s="18" t="s">
        <v>51</v>
      </c>
      <c r="L7" s="18" t="s">
        <v>52</v>
      </c>
      <c r="M7" s="10"/>
      <c r="N7" s="18"/>
      <c r="O7" s="18"/>
    </row>
    <row r="8" ht="18" customHeight="1" spans="1:1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</row>
    <row r="9" ht="68.1" customHeight="1" spans="1:15">
      <c r="A9" s="22">
        <v>92012</v>
      </c>
      <c r="B9" s="22">
        <v>74524</v>
      </c>
      <c r="C9" s="22">
        <v>17488</v>
      </c>
      <c r="D9" s="23">
        <f>20059910/10000</f>
        <v>2005.991</v>
      </c>
      <c r="E9" s="23">
        <f>10275468/10000</f>
        <v>1027.5468</v>
      </c>
      <c r="F9" s="23">
        <f>9784442/10000</f>
        <v>978.4442</v>
      </c>
      <c r="G9" s="23">
        <f>101483771/10000</f>
        <v>10148.3771</v>
      </c>
      <c r="H9" s="23">
        <f>28133670/10000</f>
        <v>2813.367</v>
      </c>
      <c r="I9" s="23">
        <f>10300059/10000</f>
        <v>1030.0059</v>
      </c>
      <c r="J9" s="23">
        <f>4341951/10000</f>
        <v>434.1951</v>
      </c>
      <c r="K9" s="23">
        <f>73939344/10000</f>
        <v>7393.9344</v>
      </c>
      <c r="L9" s="23">
        <f>27544427/10000</f>
        <v>2754.4427</v>
      </c>
      <c r="M9" s="22">
        <v>12992</v>
      </c>
      <c r="N9" s="22">
        <v>17</v>
      </c>
      <c r="O9" s="23">
        <f>7811.25/10000</f>
        <v>0.781125</v>
      </c>
    </row>
    <row r="10" ht="24.95" customHeight="1" spans="6:6">
      <c r="F10"/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25" right="0.118055555555556" top="0.275" bottom="0.196527777777778" header="0.196527777777778" footer="0.118055555555556"/>
  <pageSetup paperSize="9" scale="67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表6.医保基金年度运行分析报告</vt:lpstr>
      <vt:lpstr>附件7.医保定点医疗机构总体情况表</vt:lpstr>
      <vt:lpstr>附件8.定点医疗机构职工医保服务情况表（职工）</vt:lpstr>
      <vt:lpstr>附件9.定点医疗机构职工医保服务情况表（居民）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414_Alex</cp:lastModifiedBy>
  <dcterms:created xsi:type="dcterms:W3CDTF">2006-09-13T11:21:00Z</dcterms:created>
  <dcterms:modified xsi:type="dcterms:W3CDTF">2023-09-21T09:11:46Z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8F48A1DF51C94CC58F3BCA5D284581AA_13</vt:lpwstr>
  </property>
</Properties>
</file>